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Shared\COPAS\Website\Econ Factors\2026\"/>
    </mc:Choice>
  </mc:AlternateContent>
  <xr:revisionPtr revIDLastSave="0" documentId="13_ncr:1_{DDA730D7-FFC1-412D-B3FC-2976FFECDF2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verhead calculator" sheetId="1" r:id="rId1"/>
  </sheets>
  <definedNames>
    <definedName name="TABLE" localSheetId="0">'overhead calculator'!$A$52:$B$56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" i="1" l="1"/>
  <c r="E78" i="1"/>
  <c r="D78" i="1"/>
  <c r="D79" i="1"/>
  <c r="A80" i="1"/>
  <c r="G8" i="1"/>
  <c r="D75" i="1" l="1"/>
  <c r="D76" i="1" s="1"/>
  <c r="D77" i="1" s="1"/>
  <c r="D72" i="1"/>
  <c r="D73" i="1"/>
  <c r="D74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C28" i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C15" i="1"/>
  <c r="D15" i="1"/>
  <c r="E15" i="1"/>
  <c r="G9" i="1" l="1"/>
  <c r="G7" i="1"/>
  <c r="G6" i="1"/>
</calcChain>
</file>

<file path=xl/sharedStrings.xml><?xml version="1.0" encoding="utf-8"?>
<sst xmlns="http://schemas.openxmlformats.org/spreadsheetml/2006/main" count="20" uniqueCount="18">
  <si>
    <t>To use this spreadsheet, click on 'File' and then 'Make a Copy' or 'Download' and choose a file type!</t>
  </si>
  <si>
    <t>COPAS Overhead Adjustment Factors</t>
  </si>
  <si>
    <t>Other Helpful Links</t>
  </si>
  <si>
    <t>and Overhead Rate Calculator</t>
  </si>
  <si>
    <t>Note:  Enter the JOA effective date and the base overhead rate in the spaces indicated.</t>
  </si>
  <si>
    <r>
      <rPr>
        <b/>
        <sz val="10"/>
        <color theme="1"/>
        <rFont val="Arial"/>
        <family val="2"/>
      </rPr>
      <t xml:space="preserve">Well Name/Type of Overhead </t>
    </r>
    <r>
      <rPr>
        <sz val="8"/>
        <color theme="1"/>
        <rFont val="Arial"/>
        <family val="2"/>
      </rPr>
      <t>(optional</t>
    </r>
    <r>
      <rPr>
        <sz val="10"/>
        <color theme="1"/>
        <rFont val="Arial"/>
        <family val="2"/>
      </rPr>
      <t>)</t>
    </r>
    <r>
      <rPr>
        <b/>
        <sz val="10"/>
        <color theme="1"/>
        <rFont val="Arial"/>
        <family val="2"/>
      </rPr>
      <t>:</t>
    </r>
  </si>
  <si>
    <t>Sample Well #1</t>
  </si>
  <si>
    <t>Sample Well #2-Drilling</t>
  </si>
  <si>
    <t>Sample Well #2-Producing</t>
  </si>
  <si>
    <r>
      <rPr>
        <b/>
        <sz val="10"/>
        <color theme="1"/>
        <rFont val="Arial"/>
        <family val="2"/>
      </rPr>
      <t xml:space="preserve">Agreement Effective Date </t>
    </r>
    <r>
      <rPr>
        <sz val="8"/>
        <color theme="1"/>
        <rFont val="Arial"/>
        <family val="2"/>
      </rPr>
      <t>(not prior to 4/1/62</t>
    </r>
    <r>
      <rPr>
        <sz val="10"/>
        <color theme="1"/>
        <rFont val="Arial"/>
        <family val="2"/>
      </rPr>
      <t>)</t>
    </r>
    <r>
      <rPr>
        <b/>
        <sz val="10"/>
        <color theme="1"/>
        <rFont val="Arial"/>
        <family val="2"/>
      </rPr>
      <t>:</t>
    </r>
  </si>
  <si>
    <t>Base Overhead Rate:</t>
  </si>
  <si>
    <t>Adjustment Date</t>
  </si>
  <si>
    <t>Adjustment Percent</t>
  </si>
  <si>
    <t>Calculated Rate</t>
  </si>
  <si>
    <r>
      <rPr>
        <b/>
        <sz val="10"/>
        <color theme="1"/>
        <rFont val="Arial"/>
        <family val="2"/>
      </rPr>
      <t xml:space="preserve">Disclaimer:  </t>
    </r>
    <r>
      <rPr>
        <sz val="10"/>
        <color theme="1"/>
        <rFont val="Arial"/>
        <family val="2"/>
      </rPr>
      <t>COPAS has taken reasonable precautions to ensure the integrity of the above calculations. However,</t>
    </r>
  </si>
  <si>
    <t>COPAS shall not be liable for unintended calculation errors due to malfunction of software or unauthorized manipulation of</t>
  </si>
  <si>
    <t>data or formulas. In addition, it is for each user to determine if these adjustment percentages are applicable to a particular</t>
  </si>
  <si>
    <t>contract or overhead situation.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</si>
</sst>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"/>
    <numFmt numFmtId="165" formatCode="0.0%"/>
    <numFmt numFmtId="166" formatCode="_(0.0%_);\(\ \ 0.0%\)"/>
  </numFmts>
  <fonts count="11" x14ac:knownFonts="1">
    <font>
      <sz val="8"/>
      <color rgb="FF000000"/>
      <name val="Calibri"/>
      <scheme val="minor"/>
    </font>
    <font>
      <i/>
      <sz val="10"/>
      <color rgb="FFFF00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8"/>
      <color rgb="FF0000FF"/>
      <name val="Arial"/>
      <family val="2"/>
    </font>
    <font>
      <b/>
      <sz val="10"/>
      <color theme="0"/>
      <name val="Arial"/>
      <family val="2"/>
    </font>
    <font>
      <sz val="12"/>
      <color theme="1"/>
      <name val="Courier"/>
    </font>
    <font>
      <u/>
      <sz val="8"/>
      <color theme="10"/>
      <name val="Calibri"/>
      <scheme val="minor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43" fontId="2" fillId="0" borderId="0" xfId="0" applyNumberFormat="1" applyFont="1"/>
    <xf numFmtId="0" fontId="2" fillId="0" borderId="0" xfId="0" applyFont="1"/>
    <xf numFmtId="164" fontId="3" fillId="0" borderId="0" xfId="0" quotePrefix="1" applyNumberFormat="1" applyFont="1" applyAlignment="1">
      <alignment horizontal="left"/>
    </xf>
    <xf numFmtId="165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horizontal="left"/>
    </xf>
    <xf numFmtId="0" fontId="6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quotePrefix="1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2" borderId="1" xfId="0" applyNumberFormat="1" applyFont="1" applyFill="1" applyBorder="1" applyAlignment="1">
      <alignment horizontal="center" wrapText="1"/>
    </xf>
    <xf numFmtId="164" fontId="4" fillId="2" borderId="1" xfId="0" quotePrefix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164" fontId="4" fillId="2" borderId="1" xfId="0" applyNumberFormat="1" applyFont="1" applyFill="1" applyBorder="1" applyAlignment="1">
      <alignment horizontal="center"/>
    </xf>
    <xf numFmtId="44" fontId="4" fillId="2" borderId="1" xfId="0" applyNumberFormat="1" applyFont="1" applyFill="1" applyBorder="1"/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/>
    <xf numFmtId="4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6" fontId="4" fillId="0" borderId="4" xfId="0" applyNumberFormat="1" applyFont="1" applyBorder="1"/>
    <xf numFmtId="44" fontId="4" fillId="0" borderId="4" xfId="0" applyNumberFormat="1" applyFont="1" applyBorder="1" applyAlignment="1">
      <alignment horizontal="center"/>
    </xf>
    <xf numFmtId="0" fontId="4" fillId="0" borderId="0" xfId="0" applyFont="1"/>
    <xf numFmtId="164" fontId="7" fillId="0" borderId="0" xfId="0" applyNumberFormat="1" applyFont="1" applyAlignment="1">
      <alignment horizontal="center"/>
    </xf>
    <xf numFmtId="166" fontId="4" fillId="0" borderId="0" xfId="0" applyNumberFormat="1" applyFont="1"/>
    <xf numFmtId="44" fontId="4" fillId="0" borderId="0" xfId="0" applyNumberFormat="1" applyFont="1"/>
    <xf numFmtId="164" fontId="5" fillId="0" borderId="0" xfId="0" applyNumberFormat="1" applyFont="1"/>
    <xf numFmtId="4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43" fontId="2" fillId="0" borderId="0" xfId="0" quotePrefix="1" applyNumberFormat="1" applyFont="1"/>
    <xf numFmtId="44" fontId="4" fillId="0" borderId="0" xfId="0" quotePrefix="1" applyNumberFormat="1" applyFont="1" applyAlignment="1">
      <alignment horizontal="center"/>
    </xf>
    <xf numFmtId="0" fontId="9" fillId="0" borderId="0" xfId="1"/>
    <xf numFmtId="0" fontId="1" fillId="0" borderId="0" xfId="0" applyFont="1" applyAlignment="1">
      <alignment horizontal="left" vertical="top" wrapText="1"/>
    </xf>
    <xf numFmtId="0" fontId="0" fillId="0" borderId="0" xfId="0"/>
    <xf numFmtId="44" fontId="10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371475</xdr:colOff>
      <xdr:row>0</xdr:row>
      <xdr:rowOff>0</xdr:rowOff>
    </xdr:from>
    <xdr:ext cx="2066925" cy="1257300"/>
    <xdr:grpSp>
      <xdr:nvGrpSpPr>
        <xdr:cNvPr id="2" name="Shape 2" title="Council of Petroleum Accounting Societie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95775" y="0"/>
          <a:ext cx="2066925" cy="1257300"/>
          <a:chOff x="4312538" y="3151350"/>
          <a:chExt cx="2066925" cy="12573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312538" y="3151350"/>
            <a:ext cx="2066925" cy="1257300"/>
            <a:chOff x="7667625" y="571500"/>
            <a:chExt cx="1905000" cy="139435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7667625" y="571500"/>
              <a:ext cx="1905000" cy="1394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7687129" y="648328"/>
              <a:ext cx="1878693" cy="1252968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7667625" y="638353"/>
              <a:ext cx="61452" cy="132750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7702740" y="619252"/>
              <a:ext cx="1861106" cy="57302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9511173" y="571500"/>
              <a:ext cx="61452" cy="1375256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7667625" y="1889454"/>
              <a:ext cx="1905000" cy="47752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7"/>
  <sheetViews>
    <sheetView showGridLines="0" tabSelected="1" workbookViewId="0">
      <pane ySplit="14" topLeftCell="A72" activePane="bottomLeft" state="frozen"/>
      <selection pane="bottomLeft" activeCell="H77" sqref="H77:J79"/>
    </sheetView>
  </sheetViews>
  <sheetFormatPr defaultColWidth="16.85546875" defaultRowHeight="15" customHeight="1" x14ac:dyDescent="0.2"/>
  <cols>
    <col min="1" max="1" width="27.28515625" customWidth="1"/>
    <col min="2" max="2" width="23" customWidth="1"/>
    <col min="3" max="5" width="23.28515625" customWidth="1"/>
    <col min="6" max="6" width="4.140625" customWidth="1"/>
    <col min="7" max="7" width="9.28515625" customWidth="1"/>
    <col min="8" max="26" width="9.140625" customWidth="1"/>
  </cols>
  <sheetData>
    <row r="1" spans="1:26" ht="12.75" customHeight="1" x14ac:dyDescent="0.2">
      <c r="A1" s="37" t="s">
        <v>0</v>
      </c>
      <c r="B1" s="38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8"/>
      <c r="B2" s="38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38"/>
      <c r="B3" s="38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.5" customHeight="1" x14ac:dyDescent="0.2">
      <c r="A4" s="38"/>
      <c r="B4" s="38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399999999999999" x14ac:dyDescent="0.3">
      <c r="A5" s="3" t="s">
        <v>1</v>
      </c>
      <c r="B5" s="4"/>
      <c r="C5" s="1"/>
      <c r="D5" s="2"/>
      <c r="E5" s="2"/>
      <c r="F5" s="2"/>
      <c r="G5" s="5" t="s">
        <v>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 x14ac:dyDescent="0.3">
      <c r="A6" s="6" t="s">
        <v>3</v>
      </c>
      <c r="B6" s="4"/>
      <c r="C6" s="1"/>
      <c r="D6" s="2"/>
      <c r="E6" s="2"/>
      <c r="F6" s="2"/>
      <c r="G6" s="7" t="str">
        <f>HYPERLINK("https://www.copas.org/education/","Oil and Gas Accounting Education Home")</f>
        <v>Oil and Gas Accounting Education Home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8"/>
      <c r="B7" s="4"/>
      <c r="C7" s="1"/>
      <c r="D7" s="2"/>
      <c r="E7" s="2"/>
      <c r="F7" s="2"/>
      <c r="G7" s="7" t="str">
        <f>HYPERLINK("https://www.copas.org/education/course-store/","COPAS CEE Course Store")</f>
        <v>COPAS CEE Course Store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8"/>
      <c r="B8" s="4"/>
      <c r="C8" s="1"/>
      <c r="D8" s="2"/>
      <c r="E8" s="2"/>
      <c r="F8" s="2"/>
      <c r="G8" s="36" t="str">
        <f>HYPERLINK("https://copas.org/shop/apa-exam-review-course-registration/F8","COPAS Accredited Petroleum Accountant Overview")</f>
        <v>COPAS Accredited Petroleum Accountant Overview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9" t="s">
        <v>4</v>
      </c>
      <c r="B9" s="4"/>
      <c r="C9" s="1"/>
      <c r="D9" s="2"/>
      <c r="E9" s="2"/>
      <c r="F9" s="2"/>
      <c r="G9" s="7" t="str">
        <f>HYPERLINK("https://www.copas.org/resources/vendor-links/'","Oil and Gas Industry Vendor links")</f>
        <v>Oil and Gas Industry Vendor links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.5" customHeight="1" x14ac:dyDescent="0.25">
      <c r="A10" s="8"/>
      <c r="B10" s="10" t="s">
        <v>5</v>
      </c>
      <c r="C10" s="11" t="s">
        <v>6</v>
      </c>
      <c r="D10" s="12" t="s">
        <v>7</v>
      </c>
      <c r="E10" s="12" t="s">
        <v>8</v>
      </c>
      <c r="F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8"/>
      <c r="B11" s="13" t="s">
        <v>9</v>
      </c>
      <c r="C11" s="14">
        <v>44652</v>
      </c>
      <c r="D11" s="14">
        <v>44682</v>
      </c>
      <c r="E11" s="14">
        <v>27120</v>
      </c>
      <c r="F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8"/>
      <c r="B12" s="13" t="s">
        <v>10</v>
      </c>
      <c r="C12" s="15">
        <v>300</v>
      </c>
      <c r="D12" s="15">
        <v>3000</v>
      </c>
      <c r="E12" s="15">
        <v>300</v>
      </c>
      <c r="F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16"/>
      <c r="B13" s="4"/>
      <c r="C13" s="1"/>
      <c r="D13" s="2"/>
      <c r="E13" s="2"/>
      <c r="F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17" t="s">
        <v>11</v>
      </c>
      <c r="B14" s="18" t="s">
        <v>12</v>
      </c>
      <c r="C14" s="19" t="s">
        <v>13</v>
      </c>
      <c r="D14" s="19" t="s">
        <v>13</v>
      </c>
      <c r="E14" s="19" t="s">
        <v>13</v>
      </c>
      <c r="F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0">
        <v>22737</v>
      </c>
      <c r="B15" s="21"/>
      <c r="C15" s="22">
        <f t="shared" ref="C15:E15" si="0">IF(C$11&gt;=$A16,0,IF(C$11&lt;$A15,C14*(1+$B15),C$12))</f>
        <v>0</v>
      </c>
      <c r="D15" s="22">
        <f t="shared" si="0"/>
        <v>0</v>
      </c>
      <c r="E15" s="22">
        <f t="shared" si="0"/>
        <v>0</v>
      </c>
      <c r="F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3">
        <v>23102</v>
      </c>
      <c r="B16" s="24">
        <v>1.6E-2</v>
      </c>
      <c r="C16" s="25">
        <f t="shared" ref="C16:E16" si="1">IF(C$11&gt;=$A17,0,IF(C$11&lt;$A16,C15*(1+$B16),C$12))</f>
        <v>0</v>
      </c>
      <c r="D16" s="25">
        <f t="shared" si="1"/>
        <v>0</v>
      </c>
      <c r="E16" s="25">
        <f t="shared" si="1"/>
        <v>0</v>
      </c>
      <c r="F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3">
        <v>23468</v>
      </c>
      <c r="B17" s="24">
        <v>3.9E-2</v>
      </c>
      <c r="C17" s="25">
        <f t="shared" ref="C17:E17" si="2">IF(C$11&gt;=$A18,0,IF(C$11&lt;$A17,C16*(1+$B17),C$12))</f>
        <v>0</v>
      </c>
      <c r="D17" s="25">
        <f t="shared" si="2"/>
        <v>0</v>
      </c>
      <c r="E17" s="25">
        <f t="shared" si="2"/>
        <v>0</v>
      </c>
      <c r="F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3">
        <v>23833</v>
      </c>
      <c r="B18" s="24">
        <v>8.0000000000000002E-3</v>
      </c>
      <c r="C18" s="25">
        <f t="shared" ref="C18:E18" si="3">IF(C$11&gt;=$A19,0,IF(C$11&lt;$A18,C17*(1+$B18),C$12))</f>
        <v>0</v>
      </c>
      <c r="D18" s="25">
        <f t="shared" si="3"/>
        <v>0</v>
      </c>
      <c r="E18" s="25">
        <f t="shared" si="3"/>
        <v>0</v>
      </c>
      <c r="F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3">
        <v>24198</v>
      </c>
      <c r="B19" s="24">
        <v>2.1999999999999999E-2</v>
      </c>
      <c r="C19" s="25">
        <f t="shared" ref="C19:E19" si="4">IF(C$11&gt;=$A20,0,IF(C$11&lt;$A19,C18*(1+$B19),C$12))</f>
        <v>0</v>
      </c>
      <c r="D19" s="25">
        <f t="shared" si="4"/>
        <v>0</v>
      </c>
      <c r="E19" s="25">
        <f t="shared" si="4"/>
        <v>0</v>
      </c>
      <c r="F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3">
        <v>24563</v>
      </c>
      <c r="B20" s="24">
        <v>3.5999999999999997E-2</v>
      </c>
      <c r="C20" s="25">
        <f t="shared" ref="C20:E20" si="5">IF(C$11&gt;=$A21,0,IF(C$11&lt;$A20,C19*(1+$B20),C$12))</f>
        <v>0</v>
      </c>
      <c r="D20" s="25">
        <f t="shared" si="5"/>
        <v>0</v>
      </c>
      <c r="E20" s="25">
        <f t="shared" si="5"/>
        <v>0</v>
      </c>
      <c r="F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3">
        <v>24929</v>
      </c>
      <c r="B21" s="24">
        <v>5.3999999999999999E-2</v>
      </c>
      <c r="C21" s="25">
        <f t="shared" ref="C21:E21" si="6">IF(C$11&gt;=$A22,0,IF(C$11&lt;$A21,C20*(1+$B21),C$12))</f>
        <v>0</v>
      </c>
      <c r="D21" s="25">
        <f t="shared" si="6"/>
        <v>0</v>
      </c>
      <c r="E21" s="25">
        <f t="shared" si="6"/>
        <v>0</v>
      </c>
      <c r="F21" s="2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3">
        <v>25294</v>
      </c>
      <c r="B22" s="24">
        <v>1.9E-2</v>
      </c>
      <c r="C22" s="25">
        <f t="shared" ref="C22:E22" si="7">IF(C$11&gt;=$A23,0,IF(C$11&lt;$A22,C21*(1+$B22),C$12))</f>
        <v>0</v>
      </c>
      <c r="D22" s="25">
        <f t="shared" si="7"/>
        <v>0</v>
      </c>
      <c r="E22" s="25">
        <f t="shared" si="7"/>
        <v>0</v>
      </c>
      <c r="F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3">
        <v>25659</v>
      </c>
      <c r="B23" s="24">
        <v>7.0000000000000007E-2</v>
      </c>
      <c r="C23" s="25">
        <f t="shared" ref="C23:E23" si="8">IF(C$11&gt;=$A24,0,IF(C$11&lt;$A23,C22*(1+$B23),C$12))</f>
        <v>0</v>
      </c>
      <c r="D23" s="25">
        <f t="shared" si="8"/>
        <v>0</v>
      </c>
      <c r="E23" s="25">
        <f t="shared" si="8"/>
        <v>0</v>
      </c>
      <c r="F23" s="2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3">
        <v>26024</v>
      </c>
      <c r="B24" s="24">
        <v>5.8999999999999997E-2</v>
      </c>
      <c r="C24" s="25">
        <f t="shared" ref="C24:E24" si="9">IF(C$11&gt;=$A25,0,IF(C$11&lt;$A24,C23*(1+$B24),C$12))</f>
        <v>0</v>
      </c>
      <c r="D24" s="25">
        <f t="shared" si="9"/>
        <v>0</v>
      </c>
      <c r="E24" s="25">
        <f t="shared" si="9"/>
        <v>0</v>
      </c>
      <c r="F24" s="2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3">
        <v>26390</v>
      </c>
      <c r="B25" s="24">
        <v>8.8999999999999996E-2</v>
      </c>
      <c r="C25" s="25">
        <f t="shared" ref="C25:E25" si="10">IF(C$11&gt;=$A26,0,IF(C$11&lt;$A25,C24*(1+$B25),C$12))</f>
        <v>0</v>
      </c>
      <c r="D25" s="25">
        <f t="shared" si="10"/>
        <v>0</v>
      </c>
      <c r="E25" s="25">
        <f t="shared" si="10"/>
        <v>0</v>
      </c>
      <c r="F25" s="2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3">
        <v>26755</v>
      </c>
      <c r="B26" s="24">
        <v>7.4999999999999997E-2</v>
      </c>
      <c r="C26" s="25">
        <f t="shared" ref="C26:E26" si="11">IF(C$11&gt;=$A27,0,IF(C$11&lt;$A26,C25*(1+$B26),C$12))</f>
        <v>0</v>
      </c>
      <c r="D26" s="25">
        <f t="shared" si="11"/>
        <v>0</v>
      </c>
      <c r="E26" s="25">
        <f t="shared" si="11"/>
        <v>0</v>
      </c>
      <c r="F26" s="2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3">
        <v>27120</v>
      </c>
      <c r="B27" s="24">
        <v>5.1999999999999998E-2</v>
      </c>
      <c r="C27" s="25">
        <f t="shared" ref="C27:E27" si="12">IF(C$11&gt;=$A28,0,IF(C$11&lt;$A27,C26*(1+$B27),C$12))</f>
        <v>0</v>
      </c>
      <c r="D27" s="25">
        <f t="shared" si="12"/>
        <v>0</v>
      </c>
      <c r="E27" s="25">
        <f t="shared" si="12"/>
        <v>300</v>
      </c>
      <c r="F27" s="2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3">
        <v>27485</v>
      </c>
      <c r="B28" s="24">
        <v>0.16700000000000001</v>
      </c>
      <c r="C28" s="25">
        <f t="shared" ref="C28:E28" si="13">IF(C$11&gt;=$A29,0,IF(C$11&lt;$A28,C27*(1+$B28),C$12))</f>
        <v>0</v>
      </c>
      <c r="D28" s="25">
        <f t="shared" si="13"/>
        <v>0</v>
      </c>
      <c r="E28" s="25">
        <f t="shared" si="13"/>
        <v>350.1</v>
      </c>
      <c r="F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3">
        <v>27851</v>
      </c>
      <c r="B29" s="24">
        <v>0.10299999999999999</v>
      </c>
      <c r="C29" s="25">
        <f t="shared" ref="C29:E29" si="14">IF(C$11&gt;=$A30,0,IF(C$11&lt;$A29,C28*(1+$B29),C$12))</f>
        <v>0</v>
      </c>
      <c r="D29" s="25">
        <f t="shared" si="14"/>
        <v>0</v>
      </c>
      <c r="E29" s="25">
        <f t="shared" si="14"/>
        <v>386.16030000000001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3">
        <v>28216</v>
      </c>
      <c r="B30" s="24">
        <v>0.105</v>
      </c>
      <c r="C30" s="25">
        <f t="shared" ref="C30:E30" si="15">IF(C$11&gt;=$A31,0,IF(C$11&lt;$A30,C29*(1+$B30),C$12))</f>
        <v>0</v>
      </c>
      <c r="D30" s="25">
        <f t="shared" si="15"/>
        <v>0</v>
      </c>
      <c r="E30" s="25">
        <f t="shared" si="15"/>
        <v>426.7071315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3">
        <v>28581</v>
      </c>
      <c r="B31" s="24">
        <v>0.10299999999999999</v>
      </c>
      <c r="C31" s="25">
        <f t="shared" ref="C31:E31" si="16">IF(C$11&gt;=$A32,0,IF(C$11&lt;$A31,C30*(1+$B31),C$12))</f>
        <v>0</v>
      </c>
      <c r="D31" s="25">
        <f t="shared" si="16"/>
        <v>0</v>
      </c>
      <c r="E31" s="25">
        <f t="shared" si="16"/>
        <v>470.65796604449997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3">
        <v>28946</v>
      </c>
      <c r="B32" s="24">
        <v>0.11</v>
      </c>
      <c r="C32" s="25">
        <f t="shared" ref="C32:E32" si="17">IF(C$11&gt;=$A33,0,IF(C$11&lt;$A32,C31*(1+$B32),C$12))</f>
        <v>0</v>
      </c>
      <c r="D32" s="25">
        <f t="shared" si="17"/>
        <v>0</v>
      </c>
      <c r="E32" s="25">
        <f t="shared" si="17"/>
        <v>522.43034230939497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3">
        <v>29312</v>
      </c>
      <c r="B33" s="24">
        <v>9.2999999999999999E-2</v>
      </c>
      <c r="C33" s="25">
        <f t="shared" ref="C33:E33" si="18">IF(C$11&gt;=$A34,0,IF(C$11&lt;$A33,C32*(1+$B33),C$12))</f>
        <v>0</v>
      </c>
      <c r="D33" s="25">
        <f t="shared" si="18"/>
        <v>0</v>
      </c>
      <c r="E33" s="25">
        <f t="shared" si="18"/>
        <v>571.01636414416873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3">
        <v>29677</v>
      </c>
      <c r="B34" s="24">
        <v>9.2999999999999999E-2</v>
      </c>
      <c r="C34" s="25">
        <f t="shared" ref="C34:E34" si="19">IF(C$11&gt;=$A35,0,IF(C$11&lt;$A34,C33*(1+$B34),C$12))</f>
        <v>0</v>
      </c>
      <c r="D34" s="25">
        <f t="shared" si="19"/>
        <v>0</v>
      </c>
      <c r="E34" s="25">
        <f t="shared" si="19"/>
        <v>624.12088600957645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3">
        <v>30042</v>
      </c>
      <c r="B35" s="24">
        <v>0.13</v>
      </c>
      <c r="C35" s="25">
        <f t="shared" ref="C35:E35" si="20">IF(C$11&gt;=$A36,0,IF(C$11&lt;$A35,C34*(1+$B35),C$12))</f>
        <v>0</v>
      </c>
      <c r="D35" s="25">
        <f t="shared" si="20"/>
        <v>0</v>
      </c>
      <c r="E35" s="25">
        <f t="shared" si="20"/>
        <v>705.25660119082136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3">
        <v>30407</v>
      </c>
      <c r="B36" s="24">
        <v>9.9000000000000005E-2</v>
      </c>
      <c r="C36" s="25">
        <f t="shared" ref="C36:E36" si="21">IF(C$11&gt;=$A37,0,IF(C$11&lt;$A36,C35*(1+$B36),C$12))</f>
        <v>0</v>
      </c>
      <c r="D36" s="25">
        <f t="shared" si="21"/>
        <v>0</v>
      </c>
      <c r="E36" s="25">
        <f t="shared" si="21"/>
        <v>775.07700470871271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3">
        <v>30773</v>
      </c>
      <c r="B37" s="24">
        <v>5.8999999999999997E-2</v>
      </c>
      <c r="C37" s="25">
        <f t="shared" ref="C37:E37" si="22">IF(C$11&gt;=$A38,0,IF(C$11&lt;$A37,C36*(1+$B37),C$12))</f>
        <v>0</v>
      </c>
      <c r="D37" s="25">
        <f t="shared" si="22"/>
        <v>0</v>
      </c>
      <c r="E37" s="25">
        <f t="shared" si="22"/>
        <v>820.80654798652677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3">
        <v>31138</v>
      </c>
      <c r="B38" s="24">
        <v>2.7E-2</v>
      </c>
      <c r="C38" s="25">
        <f t="shared" ref="C38:E38" si="23">IF(C$11&gt;=$A39,0,IF(C$11&lt;$A38,C37*(1+$B38),C$12))</f>
        <v>0</v>
      </c>
      <c r="D38" s="25">
        <f t="shared" si="23"/>
        <v>0</v>
      </c>
      <c r="E38" s="25">
        <f t="shared" si="23"/>
        <v>842.96832478216288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3">
        <v>31503</v>
      </c>
      <c r="B39" s="24">
        <v>4.3999999999999997E-2</v>
      </c>
      <c r="C39" s="25">
        <f t="shared" ref="C39:E39" si="24">IF(C$11&gt;=$A40,0,IF(C$11&lt;$A39,C38*(1+$B39),C$12))</f>
        <v>0</v>
      </c>
      <c r="D39" s="25">
        <f t="shared" si="24"/>
        <v>0</v>
      </c>
      <c r="E39" s="25">
        <f t="shared" si="24"/>
        <v>880.05893107257805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3">
        <v>31868</v>
      </c>
      <c r="B40" s="24">
        <v>4.4999999999999998E-2</v>
      </c>
      <c r="C40" s="25">
        <f t="shared" ref="C40:E40" si="25">IF(C$11&gt;=$A41,0,IF(C$11&lt;$A40,C39*(1+$B40),C$12))</f>
        <v>0</v>
      </c>
      <c r="D40" s="25">
        <f t="shared" si="25"/>
        <v>0</v>
      </c>
      <c r="E40" s="25">
        <f t="shared" si="25"/>
        <v>919.66158297084405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3">
        <v>32234</v>
      </c>
      <c r="B41" s="24">
        <v>-1.4E-2</v>
      </c>
      <c r="C41" s="25">
        <f t="shared" ref="C41:E41" si="26">IF(C$11&gt;=$A42,0,IF(C$11&lt;$A41,C40*(1+$B41),C$12))</f>
        <v>0</v>
      </c>
      <c r="D41" s="25">
        <f t="shared" si="26"/>
        <v>0</v>
      </c>
      <c r="E41" s="25">
        <f t="shared" si="26"/>
        <v>906.78632080925217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3">
        <v>32599</v>
      </c>
      <c r="B42" s="24">
        <v>3.3000000000000002E-2</v>
      </c>
      <c r="C42" s="25">
        <f t="shared" ref="C42:E42" si="27">IF(C$11&gt;=$A43,0,IF(C$11&lt;$A42,C41*(1+$B42),C$12))</f>
        <v>0</v>
      </c>
      <c r="D42" s="25">
        <f t="shared" si="27"/>
        <v>0</v>
      </c>
      <c r="E42" s="25">
        <f t="shared" si="27"/>
        <v>936.71026939595743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3">
        <v>32964</v>
      </c>
      <c r="B43" s="24">
        <v>8.1000000000000003E-2</v>
      </c>
      <c r="C43" s="25">
        <f t="shared" ref="C43:E43" si="28">IF(C$11&gt;=$A44,0,IF(C$11&lt;$A43,C42*(1+$B43),C$12))</f>
        <v>0</v>
      </c>
      <c r="D43" s="25">
        <f t="shared" si="28"/>
        <v>0</v>
      </c>
      <c r="E43" s="25">
        <f t="shared" si="28"/>
        <v>1012.58380121703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3">
        <v>33329</v>
      </c>
      <c r="B44" s="24">
        <v>7.1999999999999995E-2</v>
      </c>
      <c r="C44" s="25">
        <f t="shared" ref="C44:E44" si="29">IF(C$11&gt;=$A45,0,IF(C$11&lt;$A44,C43*(1+$B44),C$12))</f>
        <v>0</v>
      </c>
      <c r="D44" s="25">
        <f t="shared" si="29"/>
        <v>0</v>
      </c>
      <c r="E44" s="25">
        <f t="shared" si="29"/>
        <v>1085.4898349046562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3">
        <v>33695</v>
      </c>
      <c r="B45" s="24">
        <v>1.4999999999999999E-2</v>
      </c>
      <c r="C45" s="25">
        <f t="shared" ref="C45:E45" si="30">IF(C$11&gt;=$A46,0,IF(C$11&lt;$A45,C44*(1+$B45),C$12))</f>
        <v>0</v>
      </c>
      <c r="D45" s="25">
        <f t="shared" si="30"/>
        <v>0</v>
      </c>
      <c r="E45" s="25">
        <f t="shared" si="30"/>
        <v>1101.772182428226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3">
        <v>34060</v>
      </c>
      <c r="B46" s="24">
        <v>-1.0999999999999999E-2</v>
      </c>
      <c r="C46" s="25">
        <f t="shared" ref="C46:E46" si="31">IF(C$11&gt;=$A47,0,IF(C$11&lt;$A46,C45*(1+$B46),C$12))</f>
        <v>0</v>
      </c>
      <c r="D46" s="25">
        <f t="shared" si="31"/>
        <v>0</v>
      </c>
      <c r="E46" s="25">
        <f t="shared" si="31"/>
        <v>1089.6526884215154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3">
        <v>34425</v>
      </c>
      <c r="B47" s="24">
        <v>4.8000000000000001E-2</v>
      </c>
      <c r="C47" s="25">
        <f t="shared" ref="C47:E47" si="32">IF(C$11&gt;=$A48,0,IF(C$11&lt;$A47,C46*(1+$B47),C$12))</f>
        <v>0</v>
      </c>
      <c r="D47" s="25">
        <f t="shared" si="32"/>
        <v>0</v>
      </c>
      <c r="E47" s="25">
        <f t="shared" si="32"/>
        <v>1141.9560174657483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3">
        <v>34790</v>
      </c>
      <c r="B48" s="24">
        <v>4.3999999999999997E-2</v>
      </c>
      <c r="C48" s="25">
        <f t="shared" ref="C48:E48" si="33">IF(C$11&gt;=$A49,0,IF(C$11&lt;$A48,C47*(1+$B48),C$12))</f>
        <v>0</v>
      </c>
      <c r="D48" s="25">
        <f t="shared" si="33"/>
        <v>0</v>
      </c>
      <c r="E48" s="25">
        <f t="shared" si="33"/>
        <v>1192.2020822342413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3">
        <v>35156</v>
      </c>
      <c r="B49" s="24">
        <v>4.1000000000000002E-2</v>
      </c>
      <c r="C49" s="25">
        <f t="shared" ref="C49:E49" si="34">IF(C$11&gt;=$A50,0,IF(C$11&lt;$A49,C48*(1+$B49),C$12))</f>
        <v>0</v>
      </c>
      <c r="D49" s="25">
        <f t="shared" si="34"/>
        <v>0</v>
      </c>
      <c r="E49" s="25">
        <f t="shared" si="34"/>
        <v>1241.0823676058451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3">
        <v>35521</v>
      </c>
      <c r="B50" s="24">
        <v>0.02</v>
      </c>
      <c r="C50" s="25">
        <f t="shared" ref="C50:E50" si="35">IF(C$11&gt;=$A51,0,IF(C$11&lt;$A50,C49*(1+$B50),C$12))</f>
        <v>0</v>
      </c>
      <c r="D50" s="25">
        <f t="shared" si="35"/>
        <v>0</v>
      </c>
      <c r="E50" s="25">
        <f t="shared" si="35"/>
        <v>1265.9040149579621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3">
        <v>35886</v>
      </c>
      <c r="B51" s="24">
        <v>0.10299999999999999</v>
      </c>
      <c r="C51" s="25">
        <f t="shared" ref="C51:E51" si="36">IF(C$11&gt;=$A52,0,IF(C$11&lt;$A51,C50*(1+$B51),C$12))</f>
        <v>0</v>
      </c>
      <c r="D51" s="25">
        <f t="shared" si="36"/>
        <v>0</v>
      </c>
      <c r="E51" s="25">
        <f t="shared" si="36"/>
        <v>1396.2921284986321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3">
        <v>36251</v>
      </c>
      <c r="B52" s="24">
        <v>5.8000000000000003E-2</v>
      </c>
      <c r="C52" s="25">
        <f t="shared" ref="C52:E52" si="37">IF(C$11&gt;=$A53,0,IF(C$11&lt;$A52,C51*(1+$B52),C$12))</f>
        <v>0</v>
      </c>
      <c r="D52" s="25">
        <f t="shared" si="37"/>
        <v>0</v>
      </c>
      <c r="E52" s="25">
        <f t="shared" si="37"/>
        <v>1477.2770719515529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3">
        <v>36617</v>
      </c>
      <c r="B53" s="24">
        <v>-5.0000000000000001E-3</v>
      </c>
      <c r="C53" s="25">
        <f t="shared" ref="C53:E53" si="38">IF(C$11&gt;=$A54,0,IF(C$11&lt;$A53,C52*(1+$B53),C$12))</f>
        <v>0</v>
      </c>
      <c r="D53" s="25">
        <f t="shared" si="38"/>
        <v>0</v>
      </c>
      <c r="E53" s="25">
        <f t="shared" si="38"/>
        <v>1469.8906865917952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3">
        <v>36982</v>
      </c>
      <c r="B54" s="24">
        <v>0.06</v>
      </c>
      <c r="C54" s="25">
        <f t="shared" ref="C54:E54" si="39">IF(C$11&gt;=$A55,0,IF(C$11&lt;$A54,C53*(1+$B54),C$12))</f>
        <v>0</v>
      </c>
      <c r="D54" s="25">
        <f t="shared" si="39"/>
        <v>0</v>
      </c>
      <c r="E54" s="25">
        <f t="shared" si="39"/>
        <v>1558.084127787303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3">
        <v>37347</v>
      </c>
      <c r="B55" s="24">
        <v>-1.9E-2</v>
      </c>
      <c r="C55" s="25">
        <f t="shared" ref="C55:E55" si="40">IF(C$11&gt;=$A56,0,IF(C$11&lt;$A55,C54*(1+$B55),C$12))</f>
        <v>0</v>
      </c>
      <c r="D55" s="25">
        <f t="shared" si="40"/>
        <v>0</v>
      </c>
      <c r="E55" s="25">
        <f t="shared" si="40"/>
        <v>1528.4805293593442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3">
        <v>37712</v>
      </c>
      <c r="B56" s="24">
        <v>-3.1E-2</v>
      </c>
      <c r="C56" s="25">
        <f t="shared" ref="C56:E56" si="41">IF(C$11&gt;=$A57,0,IF(C$11&lt;$A56,C55*(1+$B56),C$12))</f>
        <v>0</v>
      </c>
      <c r="D56" s="25">
        <f t="shared" si="41"/>
        <v>0</v>
      </c>
      <c r="E56" s="25">
        <f t="shared" si="41"/>
        <v>1481.0976329492046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3">
        <v>38078</v>
      </c>
      <c r="B57" s="24">
        <v>2.3E-2</v>
      </c>
      <c r="C57" s="25">
        <f t="shared" ref="C57:E57" si="42">IF(C$11&gt;=$A58,0,IF(C$11&lt;$A57,C56*(1+$B57),C$12))</f>
        <v>0</v>
      </c>
      <c r="D57" s="25">
        <f t="shared" si="42"/>
        <v>0</v>
      </c>
      <c r="E57" s="25">
        <f t="shared" si="42"/>
        <v>1515.1628785070361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3">
        <v>38443</v>
      </c>
      <c r="B58" s="24">
        <v>3.5000000000000003E-2</v>
      </c>
      <c r="C58" s="25">
        <f t="shared" ref="C58:E58" si="43">IF(C$11&gt;=$A59,0,IF(C$11&lt;$A58,C57*(1+$B58),C$12))</f>
        <v>0</v>
      </c>
      <c r="D58" s="25">
        <f t="shared" si="43"/>
        <v>0</v>
      </c>
      <c r="E58" s="25">
        <f t="shared" si="43"/>
        <v>1568.1935792547822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3">
        <v>38808</v>
      </c>
      <c r="B59" s="24">
        <v>5.0999999999999997E-2</v>
      </c>
      <c r="C59" s="25">
        <f t="shared" ref="C59:E59" si="44">IF(C$11&gt;=$A60,0,IF(C$11&lt;$A59,C58*(1+$B59),C$12))</f>
        <v>0</v>
      </c>
      <c r="D59" s="25">
        <f t="shared" si="44"/>
        <v>0</v>
      </c>
      <c r="E59" s="25">
        <f t="shared" si="44"/>
        <v>1648.171451796776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3">
        <v>39173</v>
      </c>
      <c r="B60" s="24">
        <v>6.4000000000000001E-2</v>
      </c>
      <c r="C60" s="25">
        <f t="shared" ref="C60:E60" si="45">IF(C$11&gt;=$A61,0,IF(C$11&lt;$A60,C59*(1+$B60),C$12))</f>
        <v>0</v>
      </c>
      <c r="D60" s="25">
        <f t="shared" si="45"/>
        <v>0</v>
      </c>
      <c r="E60" s="25">
        <f t="shared" si="45"/>
        <v>1753.6544247117697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3">
        <v>39539</v>
      </c>
      <c r="B61" s="24">
        <v>7.6999999999999999E-2</v>
      </c>
      <c r="C61" s="25">
        <f t="shared" ref="C61:E61" si="46">IF(C$11&gt;=$A62,0,IF(C$11&lt;$A61,C60*(1+$B61),C$12))</f>
        <v>0</v>
      </c>
      <c r="D61" s="25">
        <f t="shared" si="46"/>
        <v>0</v>
      </c>
      <c r="E61" s="25">
        <f t="shared" si="46"/>
        <v>1888.6858154145759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3">
        <v>39904</v>
      </c>
      <c r="B62" s="24">
        <v>7.4999999999999997E-2</v>
      </c>
      <c r="C62" s="25">
        <f t="shared" ref="C62:E62" si="47">IF(C$11&gt;=$A63,0,IF(C$11&lt;$A62,C61*(1+$B62),C$12))</f>
        <v>0</v>
      </c>
      <c r="D62" s="25">
        <f t="shared" si="47"/>
        <v>0</v>
      </c>
      <c r="E62" s="25">
        <f t="shared" si="47"/>
        <v>2030.337251570669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3">
        <v>40269</v>
      </c>
      <c r="B63" s="24">
        <v>1.9E-2</v>
      </c>
      <c r="C63" s="25">
        <f t="shared" ref="C63:E63" si="48">IF(C$11&gt;=$A64,0,IF(C$11&lt;$A63,C62*(1+$B63),C$12))</f>
        <v>0</v>
      </c>
      <c r="D63" s="25">
        <f t="shared" si="48"/>
        <v>0</v>
      </c>
      <c r="E63" s="25">
        <f t="shared" si="48"/>
        <v>2068.9136593505114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3">
        <v>40634</v>
      </c>
      <c r="B64" s="24">
        <v>-7.0000000000000001E-3</v>
      </c>
      <c r="C64" s="25">
        <f t="shared" ref="C64:E64" si="49">IF(C$11&gt;=$A65,0,IF(C$11&lt;$A64,C63*(1+$B64),C$12))</f>
        <v>0</v>
      </c>
      <c r="D64" s="25">
        <f t="shared" si="49"/>
        <v>0</v>
      </c>
      <c r="E64" s="25">
        <f t="shared" si="49"/>
        <v>2054.4312637350577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3">
        <v>41000</v>
      </c>
      <c r="B65" s="24">
        <v>6.0999999999999999E-2</v>
      </c>
      <c r="C65" s="25">
        <f t="shared" ref="C65:E65" si="50">IF(C$11&gt;=$A66,0,IF(C$11&lt;$A65,C64*(1+$B65),C$12))</f>
        <v>0</v>
      </c>
      <c r="D65" s="25">
        <f t="shared" si="50"/>
        <v>0</v>
      </c>
      <c r="E65" s="25">
        <f t="shared" si="50"/>
        <v>2179.7515708228962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3">
        <v>41365</v>
      </c>
      <c r="B66" s="24">
        <v>7.3999999999999996E-2</v>
      </c>
      <c r="C66" s="25">
        <f t="shared" ref="C66:E66" si="51">IF(C$11&gt;=$A67,0,IF(C$11&lt;$A66,C65*(1+$B66),C$12))</f>
        <v>0</v>
      </c>
      <c r="D66" s="25">
        <f t="shared" si="51"/>
        <v>0</v>
      </c>
      <c r="E66" s="25">
        <f t="shared" si="51"/>
        <v>2341.0531870637906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3">
        <v>41730</v>
      </c>
      <c r="B67" s="24">
        <v>2.5000000000000001E-2</v>
      </c>
      <c r="C67" s="25">
        <f t="shared" ref="C67:E67" si="52">IF(C$11&gt;=$A68,0,IF(C$11&lt;$A67,C66*(1+$B67),C$12))</f>
        <v>0</v>
      </c>
      <c r="D67" s="25">
        <f t="shared" si="52"/>
        <v>0</v>
      </c>
      <c r="E67" s="25">
        <f t="shared" si="52"/>
        <v>2399.5795167403853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3">
        <v>42095</v>
      </c>
      <c r="B68" s="24">
        <v>4.2999999999999997E-2</v>
      </c>
      <c r="C68" s="25">
        <f t="shared" ref="C68:E74" si="53">IF(C$11&gt;=$A69,0,IF(C$11&lt;$A68,C67*(1+$B68),C$12))</f>
        <v>0</v>
      </c>
      <c r="D68" s="25">
        <f t="shared" si="53"/>
        <v>0</v>
      </c>
      <c r="E68" s="25">
        <f t="shared" si="53"/>
        <v>2502.7614359602217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3">
        <v>42461</v>
      </c>
      <c r="B69" s="24">
        <v>-3.2000000000000001E-2</v>
      </c>
      <c r="C69" s="25">
        <f t="shared" si="53"/>
        <v>0</v>
      </c>
      <c r="D69" s="25">
        <f t="shared" si="53"/>
        <v>0</v>
      </c>
      <c r="E69" s="25">
        <f t="shared" si="53"/>
        <v>2422.6730700094945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3">
        <v>42826</v>
      </c>
      <c r="B70" s="24">
        <v>5.5E-2</v>
      </c>
      <c r="C70" s="25">
        <f t="shared" si="53"/>
        <v>0</v>
      </c>
      <c r="D70" s="25">
        <f t="shared" si="53"/>
        <v>0</v>
      </c>
      <c r="E70" s="25">
        <f t="shared" si="53"/>
        <v>2555.9200888600167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3">
        <v>43191</v>
      </c>
      <c r="B71" s="24">
        <v>1.4999999999999999E-2</v>
      </c>
      <c r="C71" s="25">
        <f t="shared" si="53"/>
        <v>0</v>
      </c>
      <c r="D71" s="25">
        <f t="shared" si="53"/>
        <v>0</v>
      </c>
      <c r="E71" s="25">
        <f t="shared" si="53"/>
        <v>2594.2588901929166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3">
        <v>43556</v>
      </c>
      <c r="B72" s="24">
        <v>4.7E-2</v>
      </c>
      <c r="C72" s="25">
        <f t="shared" si="53"/>
        <v>0</v>
      </c>
      <c r="D72" s="25">
        <f t="shared" si="53"/>
        <v>0</v>
      </c>
      <c r="E72" s="25">
        <f t="shared" si="53"/>
        <v>2716.1890580319837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3">
        <v>43922</v>
      </c>
      <c r="B73" s="24">
        <v>5.1999999999999998E-2</v>
      </c>
      <c r="C73" s="25">
        <f t="shared" si="53"/>
        <v>0</v>
      </c>
      <c r="D73" s="25">
        <f t="shared" si="53"/>
        <v>0</v>
      </c>
      <c r="E73" s="25">
        <f t="shared" si="53"/>
        <v>2857.4308890496468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3">
        <v>44287</v>
      </c>
      <c r="B74" s="24">
        <v>8.9999999999999993E-3</v>
      </c>
      <c r="C74" s="25">
        <f t="shared" si="53"/>
        <v>0</v>
      </c>
      <c r="D74" s="25">
        <f t="shared" si="53"/>
        <v>0</v>
      </c>
      <c r="E74" s="25">
        <f t="shared" si="53"/>
        <v>2883.1477670510935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3">
        <v>44652</v>
      </c>
      <c r="B75" s="24">
        <v>4.0000000000000001E-3</v>
      </c>
      <c r="C75" s="25">
        <f>IF(C$11&gt;=$A76,0,IF(C$11&lt;$A75,C74*(1+$B75),C$12))</f>
        <v>300</v>
      </c>
      <c r="D75" s="25">
        <f t="shared" ref="D75:E75" si="54">IF(D$11&gt;=$A76,0,IF(D$11&lt;$A75,D74*(1+$B75),D$12))</f>
        <v>3000</v>
      </c>
      <c r="E75" s="25">
        <f t="shared" si="54"/>
        <v>2894.680358119298</v>
      </c>
      <c r="F75" s="2"/>
      <c r="G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3">
        <v>45017</v>
      </c>
      <c r="B76" s="24">
        <v>8.5000000000000006E-2</v>
      </c>
      <c r="C76" s="25">
        <f>IF(C$11&gt;=$A77,0,IF(C$11&lt;$A76,C75*(1+$B76),C$12))</f>
        <v>325.5</v>
      </c>
      <c r="D76" s="25">
        <f t="shared" ref="D76:E77" si="55">IF(D$11&gt;=$A77,0,IF(D$11&lt;$A76,D75*(1+$B76),D$12))</f>
        <v>3255</v>
      </c>
      <c r="E76" s="25">
        <f t="shared" si="55"/>
        <v>3140.7281885594384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3">
        <v>45383</v>
      </c>
      <c r="B77" s="24">
        <v>4.5999999999999999E-2</v>
      </c>
      <c r="C77" s="25">
        <f>IF(C$11&gt;=$A78,0,IF(C$11&lt;$A77,C76*(1+$B77),C$12))</f>
        <v>340.47300000000001</v>
      </c>
      <c r="D77" s="25">
        <f t="shared" si="55"/>
        <v>3404.73</v>
      </c>
      <c r="E77" s="25">
        <f t="shared" si="55"/>
        <v>3285.2016852331726</v>
      </c>
      <c r="F77" s="2"/>
      <c r="G77" s="2"/>
      <c r="H77" s="39"/>
      <c r="I77" s="39"/>
      <c r="J77" s="39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3">
        <v>45748</v>
      </c>
      <c r="B78" s="24">
        <v>6.3E-2</v>
      </c>
      <c r="C78" s="25">
        <f>IF(C$11&gt;=$A79,0,IF(C$11&lt;$A78,C77*(1+$B78),C$12))</f>
        <v>361.922799</v>
      </c>
      <c r="D78" s="25">
        <f>IF(D$11&gt;=$A79,0,IF(D$11&lt;$A78,D77*(1+$B78),D$12))</f>
        <v>3619.2279899999999</v>
      </c>
      <c r="E78" s="25">
        <f>IF(E$11&gt;=$A79,0,IF(E$11&lt;$A78,E77*(1+$B78),E$12))</f>
        <v>3492.1693914028624</v>
      </c>
      <c r="F78" s="2"/>
      <c r="G78" s="2"/>
      <c r="H78" s="39"/>
      <c r="I78" s="39"/>
      <c r="J78" s="39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3">
        <v>46113</v>
      </c>
      <c r="B79" s="24">
        <v>-3.0000000000000001E-3</v>
      </c>
      <c r="C79" s="25">
        <f>IF(C$11&gt;=$A80,0,IF(C$11&lt;$A79,C78*(1+$B79),C$12))</f>
        <v>360.83703060300002</v>
      </c>
      <c r="D79" s="25">
        <f>IF(D$11&gt;=$A80,0,IF(D$11&lt;$A79,D78*(1+$B79),D$12))</f>
        <v>3608.3703060299999</v>
      </c>
      <c r="E79" s="25">
        <f>IF(E$11&gt;=$A80,0,IF(E$11&lt;$A79,E78*(1+$B79),E$12))</f>
        <v>3481.692883228654</v>
      </c>
      <c r="F79" s="2"/>
      <c r="G79" s="2"/>
      <c r="H79" s="39"/>
      <c r="I79" s="39"/>
      <c r="J79" s="3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7">
        <f>DATE(YEAR(A79+1),4,1)</f>
        <v>46113</v>
      </c>
      <c r="B80" s="28"/>
      <c r="C80" s="35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16" t="s">
        <v>14</v>
      </c>
      <c r="B81" s="4"/>
      <c r="C81" s="2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30" t="s">
        <v>15</v>
      </c>
      <c r="B82" s="4"/>
      <c r="C82" s="2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9" t="s">
        <v>16</v>
      </c>
      <c r="B83" s="4"/>
      <c r="C83" s="2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9" t="s">
        <v>17</v>
      </c>
      <c r="B84" s="4"/>
      <c r="C84" s="3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30"/>
      <c r="B85" s="4"/>
      <c r="C85" s="3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32"/>
      <c r="B86" s="4"/>
      <c r="C86" s="34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32"/>
      <c r="B87" s="4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8"/>
      <c r="B88" s="4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33"/>
      <c r="B89" s="4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32"/>
      <c r="B90" s="4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32"/>
      <c r="B91" s="4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32"/>
      <c r="B92" s="4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8"/>
      <c r="B93" s="4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8"/>
      <c r="B94" s="4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8"/>
      <c r="B95" s="4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8"/>
      <c r="B96" s="4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8"/>
      <c r="B97" s="4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8"/>
      <c r="B98" s="4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8"/>
      <c r="B99" s="4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8"/>
      <c r="B100" s="4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8"/>
      <c r="B101" s="4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8"/>
      <c r="B102" s="4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8"/>
      <c r="B103" s="4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8"/>
      <c r="B104" s="4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8"/>
      <c r="B105" s="4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8"/>
      <c r="B106" s="4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8"/>
      <c r="B107" s="4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8"/>
      <c r="B108" s="4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8"/>
      <c r="B109" s="4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8"/>
      <c r="B110" s="4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8"/>
      <c r="B111" s="4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8"/>
      <c r="B112" s="4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8"/>
      <c r="B113" s="4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8"/>
      <c r="B114" s="4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8"/>
      <c r="B115" s="4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8"/>
      <c r="B116" s="4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8"/>
      <c r="B117" s="4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8"/>
      <c r="B118" s="4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8"/>
      <c r="B119" s="4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8"/>
      <c r="B120" s="4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8"/>
      <c r="B121" s="4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8"/>
      <c r="B122" s="4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8"/>
      <c r="B123" s="4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8"/>
      <c r="B124" s="4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8"/>
      <c r="B125" s="4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8"/>
      <c r="B126" s="4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8"/>
      <c r="B127" s="4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8"/>
      <c r="B128" s="4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8"/>
      <c r="B129" s="4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8"/>
      <c r="B130" s="4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8"/>
      <c r="B131" s="4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8"/>
      <c r="B132" s="4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8"/>
      <c r="B133" s="4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8"/>
      <c r="B134" s="4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8"/>
      <c r="B135" s="4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8"/>
      <c r="B136" s="4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8"/>
      <c r="B137" s="4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8"/>
      <c r="B138" s="4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8"/>
      <c r="B139" s="4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8"/>
      <c r="B140" s="4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8"/>
      <c r="B141" s="4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8"/>
      <c r="B142" s="4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8"/>
      <c r="B143" s="4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8"/>
      <c r="B144" s="4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8"/>
      <c r="B145" s="4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8"/>
      <c r="B146" s="4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8"/>
      <c r="B147" s="4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8"/>
      <c r="B148" s="4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8"/>
      <c r="B149" s="4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8"/>
      <c r="B150" s="4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8"/>
      <c r="B151" s="4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8"/>
      <c r="B152" s="4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8"/>
      <c r="B153" s="4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8"/>
      <c r="B154" s="4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8"/>
      <c r="B155" s="4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8"/>
      <c r="B156" s="4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8"/>
      <c r="B157" s="4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8"/>
      <c r="B158" s="4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8"/>
      <c r="B159" s="4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8"/>
      <c r="B160" s="4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8"/>
      <c r="B161" s="4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8"/>
      <c r="B162" s="4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8"/>
      <c r="B163" s="4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8"/>
      <c r="B164" s="4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8"/>
      <c r="B165" s="4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8"/>
      <c r="B166" s="4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8"/>
      <c r="B167" s="4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8"/>
      <c r="B168" s="4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8"/>
      <c r="B169" s="4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8"/>
      <c r="B170" s="4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8"/>
      <c r="B171" s="4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8"/>
      <c r="B172" s="4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8"/>
      <c r="B173" s="4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8"/>
      <c r="B174" s="4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8"/>
      <c r="B175" s="4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8"/>
      <c r="B176" s="4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8"/>
      <c r="B177" s="4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8"/>
      <c r="B178" s="4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8"/>
      <c r="B179" s="4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8"/>
      <c r="B180" s="4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8"/>
      <c r="B181" s="4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8"/>
      <c r="B182" s="4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8"/>
      <c r="B183" s="4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8"/>
      <c r="B184" s="4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8"/>
      <c r="B185" s="4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8"/>
      <c r="B186" s="4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8"/>
      <c r="B187" s="4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8"/>
      <c r="B188" s="4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8"/>
      <c r="B189" s="4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8"/>
      <c r="B190" s="4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8"/>
      <c r="B191" s="4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8"/>
      <c r="B192" s="4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8"/>
      <c r="B193" s="4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8"/>
      <c r="B194" s="4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8"/>
      <c r="B195" s="4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8"/>
      <c r="B196" s="4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8"/>
      <c r="B197" s="4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8"/>
      <c r="B198" s="4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8"/>
      <c r="B199" s="4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8"/>
      <c r="B200" s="4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8"/>
      <c r="B201" s="4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8"/>
      <c r="B202" s="4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8"/>
      <c r="B203" s="4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8"/>
      <c r="B204" s="4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8"/>
      <c r="B205" s="4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8"/>
      <c r="B206" s="4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8"/>
      <c r="B207" s="4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8"/>
      <c r="B208" s="4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8"/>
      <c r="B209" s="4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8"/>
      <c r="B210" s="4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8"/>
      <c r="B211" s="4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8"/>
      <c r="B212" s="4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8"/>
      <c r="B213" s="4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8"/>
      <c r="B214" s="4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8"/>
      <c r="B215" s="4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8"/>
      <c r="B216" s="4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8"/>
      <c r="B217" s="4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8"/>
      <c r="B218" s="4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8"/>
      <c r="B219" s="4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8"/>
      <c r="B220" s="4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8"/>
      <c r="B221" s="4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8"/>
      <c r="B222" s="4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8"/>
      <c r="B223" s="4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8"/>
      <c r="B224" s="4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8"/>
      <c r="B225" s="4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8"/>
      <c r="B226" s="4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8"/>
      <c r="B227" s="4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8"/>
      <c r="B228" s="4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8"/>
      <c r="B229" s="4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8"/>
      <c r="B230" s="4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8"/>
      <c r="B231" s="4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8"/>
      <c r="B232" s="4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8"/>
      <c r="B233" s="4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8"/>
      <c r="B234" s="4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8"/>
      <c r="B235" s="4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8"/>
      <c r="B236" s="4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8"/>
      <c r="B237" s="4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8"/>
      <c r="B238" s="4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8"/>
      <c r="B239" s="4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8"/>
      <c r="B240" s="4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8"/>
      <c r="B241" s="4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8"/>
      <c r="B242" s="4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8"/>
      <c r="B243" s="4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8"/>
      <c r="B244" s="4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8"/>
      <c r="B245" s="4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8"/>
      <c r="B246" s="4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8"/>
      <c r="B247" s="4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8"/>
      <c r="B248" s="4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8"/>
      <c r="B249" s="4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8"/>
      <c r="B250" s="4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8"/>
      <c r="B251" s="4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8"/>
      <c r="B252" s="4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8"/>
      <c r="B253" s="4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8"/>
      <c r="B254" s="4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8"/>
      <c r="B255" s="4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8"/>
      <c r="B256" s="4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8"/>
      <c r="B257" s="4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8"/>
      <c r="B258" s="4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8"/>
      <c r="B259" s="4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8"/>
      <c r="B260" s="4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8"/>
      <c r="B261" s="4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8"/>
      <c r="B262" s="4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8"/>
      <c r="B263" s="4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8"/>
      <c r="B264" s="4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8"/>
      <c r="B265" s="4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8"/>
      <c r="B266" s="4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8"/>
      <c r="B267" s="4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8"/>
      <c r="B268" s="4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8"/>
      <c r="B269" s="4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8"/>
      <c r="B270" s="4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8"/>
      <c r="B271" s="4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8"/>
      <c r="B272" s="4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8"/>
      <c r="B273" s="4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8"/>
      <c r="B274" s="4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8"/>
      <c r="B275" s="4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8"/>
      <c r="B276" s="4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8"/>
      <c r="B277" s="4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8"/>
      <c r="B278" s="4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8"/>
      <c r="B279" s="4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8"/>
      <c r="B280" s="4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8"/>
      <c r="B281" s="4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8"/>
      <c r="B282" s="4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8"/>
      <c r="B283" s="4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8"/>
      <c r="B284" s="4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8"/>
      <c r="B285" s="4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8"/>
      <c r="B286" s="4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8"/>
      <c r="B287" s="4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8"/>
      <c r="B288" s="4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8"/>
      <c r="B289" s="4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8"/>
      <c r="B290" s="4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8"/>
      <c r="B291" s="4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8"/>
      <c r="B292" s="4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8"/>
      <c r="B293" s="4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8"/>
      <c r="B294" s="4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8"/>
      <c r="B295" s="4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8"/>
      <c r="B296" s="4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8"/>
      <c r="B297" s="4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8"/>
      <c r="B298" s="4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8"/>
      <c r="B299" s="4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8"/>
      <c r="B300" s="4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8"/>
      <c r="B301" s="4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8"/>
      <c r="B302" s="4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8"/>
      <c r="B303" s="4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8"/>
      <c r="B304" s="4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8"/>
      <c r="B305" s="4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8"/>
      <c r="B306" s="4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8"/>
      <c r="B307" s="4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8"/>
      <c r="B308" s="4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8"/>
      <c r="B309" s="4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8"/>
      <c r="B310" s="4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8"/>
      <c r="B311" s="4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8"/>
      <c r="B312" s="4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8"/>
      <c r="B313" s="4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8"/>
      <c r="B314" s="4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8"/>
      <c r="B315" s="4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8"/>
      <c r="B316" s="4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8"/>
      <c r="B317" s="4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8"/>
      <c r="B318" s="4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8"/>
      <c r="B319" s="4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8"/>
      <c r="B320" s="4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8"/>
      <c r="B321" s="4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8"/>
      <c r="B322" s="4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8"/>
      <c r="B323" s="4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8"/>
      <c r="B324" s="4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8"/>
      <c r="B325" s="4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8"/>
      <c r="B326" s="4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8"/>
      <c r="B327" s="4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8"/>
      <c r="B328" s="4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8"/>
      <c r="B329" s="4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8"/>
      <c r="B330" s="4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8"/>
      <c r="B331" s="4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8"/>
      <c r="B332" s="4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8"/>
      <c r="B333" s="4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8"/>
      <c r="B334" s="4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8"/>
      <c r="B335" s="4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8"/>
      <c r="B336" s="4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8"/>
      <c r="B337" s="4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8"/>
      <c r="B338" s="4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8"/>
      <c r="B339" s="4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8"/>
      <c r="B340" s="4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8"/>
      <c r="B341" s="4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8"/>
      <c r="B342" s="4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8"/>
      <c r="B343" s="4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8"/>
      <c r="B344" s="4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8"/>
      <c r="B345" s="4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8"/>
      <c r="B346" s="4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8"/>
      <c r="B347" s="4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8"/>
      <c r="B348" s="4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8"/>
      <c r="B349" s="4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8"/>
      <c r="B350" s="4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8"/>
      <c r="B351" s="4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8"/>
      <c r="B352" s="4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8"/>
      <c r="B353" s="4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8"/>
      <c r="B354" s="4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8"/>
      <c r="B355" s="4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8"/>
      <c r="B356" s="4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8"/>
      <c r="B357" s="4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8"/>
      <c r="B358" s="4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8"/>
      <c r="B359" s="4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8"/>
      <c r="B360" s="4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8"/>
      <c r="B361" s="4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8"/>
      <c r="B362" s="4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8"/>
      <c r="B363" s="4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8"/>
      <c r="B364" s="4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8"/>
      <c r="B365" s="4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8"/>
      <c r="B366" s="4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8"/>
      <c r="B367" s="4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8"/>
      <c r="B368" s="4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8"/>
      <c r="B369" s="4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8"/>
      <c r="B370" s="4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8"/>
      <c r="B371" s="4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8"/>
      <c r="B372" s="4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8"/>
      <c r="B373" s="4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8"/>
      <c r="B374" s="4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8"/>
      <c r="B375" s="4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8"/>
      <c r="B376" s="4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8"/>
      <c r="B377" s="4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8"/>
      <c r="B378" s="4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8"/>
      <c r="B379" s="4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8"/>
      <c r="B380" s="4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8"/>
      <c r="B381" s="4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8"/>
      <c r="B382" s="4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8"/>
      <c r="B383" s="4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8"/>
      <c r="B384" s="4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8"/>
      <c r="B385" s="4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8"/>
      <c r="B386" s="4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8"/>
      <c r="B387" s="4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8"/>
      <c r="B388" s="4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8"/>
      <c r="B389" s="4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8"/>
      <c r="B390" s="4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8"/>
      <c r="B391" s="4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8"/>
      <c r="B392" s="4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8"/>
      <c r="B393" s="4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8"/>
      <c r="B394" s="4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8"/>
      <c r="B395" s="4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8"/>
      <c r="B396" s="4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8"/>
      <c r="B397" s="4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8"/>
      <c r="B398" s="4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8"/>
      <c r="B399" s="4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8"/>
      <c r="B400" s="4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8"/>
      <c r="B401" s="4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8"/>
      <c r="B402" s="4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8"/>
      <c r="B403" s="4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8"/>
      <c r="B404" s="4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8"/>
      <c r="B405" s="4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8"/>
      <c r="B406" s="4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8"/>
      <c r="B407" s="4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8"/>
      <c r="B408" s="4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8"/>
      <c r="B409" s="4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8"/>
      <c r="B410" s="4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8"/>
      <c r="B411" s="4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8"/>
      <c r="B412" s="4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8"/>
      <c r="B413" s="4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8"/>
      <c r="B414" s="4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8"/>
      <c r="B415" s="4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8"/>
      <c r="B416" s="4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8"/>
      <c r="B417" s="4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8"/>
      <c r="B418" s="4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8"/>
      <c r="B419" s="4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8"/>
      <c r="B420" s="4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8"/>
      <c r="B421" s="4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8"/>
      <c r="B422" s="4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8"/>
      <c r="B423" s="4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8"/>
      <c r="B424" s="4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8"/>
      <c r="B425" s="4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8"/>
      <c r="B426" s="4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8"/>
      <c r="B427" s="4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8"/>
      <c r="B428" s="4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8"/>
      <c r="B429" s="4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8"/>
      <c r="B430" s="4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8"/>
      <c r="B431" s="4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8"/>
      <c r="B432" s="4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8"/>
      <c r="B433" s="4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8"/>
      <c r="B434" s="4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8"/>
      <c r="B435" s="4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8"/>
      <c r="B436" s="4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8"/>
      <c r="B437" s="4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8"/>
      <c r="B438" s="4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8"/>
      <c r="B439" s="4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8"/>
      <c r="B440" s="4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8"/>
      <c r="B441" s="4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8"/>
      <c r="B442" s="4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8"/>
      <c r="B443" s="4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8"/>
      <c r="B444" s="4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8"/>
      <c r="B445" s="4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8"/>
      <c r="B446" s="4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8"/>
      <c r="B447" s="4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8"/>
      <c r="B448" s="4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8"/>
      <c r="B449" s="4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8"/>
      <c r="B450" s="4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8"/>
      <c r="B451" s="4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8"/>
      <c r="B452" s="4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8"/>
      <c r="B453" s="4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8"/>
      <c r="B454" s="4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8"/>
      <c r="B455" s="4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8"/>
      <c r="B456" s="4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8"/>
      <c r="B457" s="4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8"/>
      <c r="B458" s="4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8"/>
      <c r="B459" s="4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8"/>
      <c r="B460" s="4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8"/>
      <c r="B461" s="4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8"/>
      <c r="B462" s="4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8"/>
      <c r="B463" s="4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8"/>
      <c r="B464" s="4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8"/>
      <c r="B465" s="4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8"/>
      <c r="B466" s="4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8"/>
      <c r="B467" s="4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8"/>
      <c r="B468" s="4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8"/>
      <c r="B469" s="4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8"/>
      <c r="B470" s="4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8"/>
      <c r="B471" s="4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8"/>
      <c r="B472" s="4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8"/>
      <c r="B473" s="4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8"/>
      <c r="B474" s="4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8"/>
      <c r="B475" s="4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8"/>
      <c r="B476" s="4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8"/>
      <c r="B477" s="4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8"/>
      <c r="B478" s="4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8"/>
      <c r="B479" s="4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8"/>
      <c r="B480" s="4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8"/>
      <c r="B481" s="4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8"/>
      <c r="B482" s="4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8"/>
      <c r="B483" s="4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8"/>
      <c r="B484" s="4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8"/>
      <c r="B485" s="4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8"/>
      <c r="B486" s="4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8"/>
      <c r="B487" s="4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8"/>
      <c r="B488" s="4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8"/>
      <c r="B489" s="4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8"/>
      <c r="B490" s="4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8"/>
      <c r="B491" s="4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8"/>
      <c r="B492" s="4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8"/>
      <c r="B493" s="4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8"/>
      <c r="B494" s="4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8"/>
      <c r="B495" s="4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8"/>
      <c r="B496" s="4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8"/>
      <c r="B497" s="4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8"/>
      <c r="B498" s="4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8"/>
      <c r="B499" s="4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8"/>
      <c r="B500" s="4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8"/>
      <c r="B501" s="4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8"/>
      <c r="B502" s="4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8"/>
      <c r="B503" s="4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8"/>
      <c r="B504" s="4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8"/>
      <c r="B505" s="4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8"/>
      <c r="B506" s="4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8"/>
      <c r="B507" s="4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8"/>
      <c r="B508" s="4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8"/>
      <c r="B509" s="4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8"/>
      <c r="B510" s="4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8"/>
      <c r="B511" s="4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8"/>
      <c r="B512" s="4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8"/>
      <c r="B513" s="4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8"/>
      <c r="B514" s="4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8"/>
      <c r="B515" s="4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8"/>
      <c r="B516" s="4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8"/>
      <c r="B517" s="4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8"/>
      <c r="B518" s="4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8"/>
      <c r="B519" s="4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8"/>
      <c r="B520" s="4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8"/>
      <c r="B521" s="4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8"/>
      <c r="B522" s="4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8"/>
      <c r="B523" s="4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8"/>
      <c r="B524" s="4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8"/>
      <c r="B525" s="4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8"/>
      <c r="B526" s="4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8"/>
      <c r="B527" s="4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8"/>
      <c r="B528" s="4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8"/>
      <c r="B529" s="4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8"/>
      <c r="B530" s="4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8"/>
      <c r="B531" s="4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8"/>
      <c r="B532" s="4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8"/>
      <c r="B533" s="4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8"/>
      <c r="B534" s="4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8"/>
      <c r="B535" s="4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8"/>
      <c r="B536" s="4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8"/>
      <c r="B537" s="4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8"/>
      <c r="B538" s="4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8"/>
      <c r="B539" s="4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8"/>
      <c r="B540" s="4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8"/>
      <c r="B541" s="4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8"/>
      <c r="B542" s="4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8"/>
      <c r="B543" s="4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8"/>
      <c r="B544" s="4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8"/>
      <c r="B545" s="4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8"/>
      <c r="B546" s="4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8"/>
      <c r="B547" s="4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8"/>
      <c r="B548" s="4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8"/>
      <c r="B549" s="4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8"/>
      <c r="B550" s="4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8"/>
      <c r="B551" s="4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8"/>
      <c r="B552" s="4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8"/>
      <c r="B553" s="4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8"/>
      <c r="B554" s="4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8"/>
      <c r="B555" s="4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8"/>
      <c r="B556" s="4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8"/>
      <c r="B557" s="4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8"/>
      <c r="B558" s="4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8"/>
      <c r="B559" s="4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8"/>
      <c r="B560" s="4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8"/>
      <c r="B561" s="4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8"/>
      <c r="B562" s="4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8"/>
      <c r="B563" s="4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8"/>
      <c r="B564" s="4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8"/>
      <c r="B565" s="4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8"/>
      <c r="B566" s="4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8"/>
      <c r="B567" s="4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8"/>
      <c r="B568" s="4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8"/>
      <c r="B569" s="4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8"/>
      <c r="B570" s="4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8"/>
      <c r="B571" s="4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8"/>
      <c r="B572" s="4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8"/>
      <c r="B573" s="4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8"/>
      <c r="B574" s="4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8"/>
      <c r="B575" s="4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8"/>
      <c r="B576" s="4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8"/>
      <c r="B577" s="4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8"/>
      <c r="B578" s="4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8"/>
      <c r="B579" s="4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8"/>
      <c r="B580" s="4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8"/>
      <c r="B581" s="4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8"/>
      <c r="B582" s="4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8"/>
      <c r="B583" s="4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8"/>
      <c r="B584" s="4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8"/>
      <c r="B585" s="4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8"/>
      <c r="B586" s="4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8"/>
      <c r="B587" s="4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8"/>
      <c r="B588" s="4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8"/>
      <c r="B589" s="4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8"/>
      <c r="B590" s="4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8"/>
      <c r="B591" s="4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8"/>
      <c r="B592" s="4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8"/>
      <c r="B593" s="4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8"/>
      <c r="B594" s="4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8"/>
      <c r="B595" s="4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8"/>
      <c r="B596" s="4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8"/>
      <c r="B597" s="4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8"/>
      <c r="B598" s="4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8"/>
      <c r="B599" s="4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8"/>
      <c r="B600" s="4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8"/>
      <c r="B601" s="4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8"/>
      <c r="B602" s="4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8"/>
      <c r="B603" s="4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8"/>
      <c r="B604" s="4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8"/>
      <c r="B605" s="4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8"/>
      <c r="B606" s="4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8"/>
      <c r="B607" s="4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8"/>
      <c r="B608" s="4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8"/>
      <c r="B609" s="4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8"/>
      <c r="B610" s="4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8"/>
      <c r="B611" s="4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8"/>
      <c r="B612" s="4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8"/>
      <c r="B613" s="4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8"/>
      <c r="B614" s="4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8"/>
      <c r="B615" s="4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8"/>
      <c r="B616" s="4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8"/>
      <c r="B617" s="4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8"/>
      <c r="B618" s="4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8"/>
      <c r="B619" s="4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8"/>
      <c r="B620" s="4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8"/>
      <c r="B621" s="4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8"/>
      <c r="B622" s="4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8"/>
      <c r="B623" s="4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8"/>
      <c r="B624" s="4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8"/>
      <c r="B625" s="4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8"/>
      <c r="B626" s="4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8"/>
      <c r="B627" s="4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8"/>
      <c r="B628" s="4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8"/>
      <c r="B629" s="4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8"/>
      <c r="B630" s="4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8"/>
      <c r="B631" s="4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8"/>
      <c r="B632" s="4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8"/>
      <c r="B633" s="4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8"/>
      <c r="B634" s="4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8"/>
      <c r="B635" s="4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8"/>
      <c r="B636" s="4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8"/>
      <c r="B637" s="4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8"/>
      <c r="B638" s="4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8"/>
      <c r="B639" s="4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8"/>
      <c r="B640" s="4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8"/>
      <c r="B641" s="4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8"/>
      <c r="B642" s="4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8"/>
      <c r="B643" s="4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8"/>
      <c r="B644" s="4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8"/>
      <c r="B645" s="4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8"/>
      <c r="B646" s="4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8"/>
      <c r="B647" s="4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8"/>
      <c r="B648" s="4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8"/>
      <c r="B649" s="4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8"/>
      <c r="B650" s="4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8"/>
      <c r="B651" s="4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8"/>
      <c r="B652" s="4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8"/>
      <c r="B653" s="4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8"/>
      <c r="B654" s="4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8"/>
      <c r="B655" s="4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8"/>
      <c r="B656" s="4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8"/>
      <c r="B657" s="4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8"/>
      <c r="B658" s="4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8"/>
      <c r="B659" s="4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8"/>
      <c r="B660" s="4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8"/>
      <c r="B661" s="4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8"/>
      <c r="B662" s="4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8"/>
      <c r="B663" s="4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8"/>
      <c r="B664" s="4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8"/>
      <c r="B665" s="4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8"/>
      <c r="B666" s="4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8"/>
      <c r="B667" s="4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8"/>
      <c r="B668" s="4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8"/>
      <c r="B669" s="4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8"/>
      <c r="B670" s="4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8"/>
      <c r="B671" s="4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8"/>
      <c r="B672" s="4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8"/>
      <c r="B673" s="4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8"/>
      <c r="B674" s="4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8"/>
      <c r="B675" s="4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8"/>
      <c r="B676" s="4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8"/>
      <c r="B677" s="4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8"/>
      <c r="B678" s="4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8"/>
      <c r="B679" s="4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8"/>
      <c r="B680" s="4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8"/>
      <c r="B681" s="4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8"/>
      <c r="B682" s="4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8"/>
      <c r="B683" s="4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8"/>
      <c r="B684" s="4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8"/>
      <c r="B685" s="4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8"/>
      <c r="B686" s="4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8"/>
      <c r="B687" s="4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8"/>
      <c r="B688" s="4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8"/>
      <c r="B689" s="4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8"/>
      <c r="B690" s="4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8"/>
      <c r="B691" s="4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8"/>
      <c r="B692" s="4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8"/>
      <c r="B693" s="4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8"/>
      <c r="B694" s="4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8"/>
      <c r="B695" s="4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8"/>
      <c r="B696" s="4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8"/>
      <c r="B697" s="4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8"/>
      <c r="B698" s="4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8"/>
      <c r="B699" s="4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8"/>
      <c r="B700" s="4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8"/>
      <c r="B701" s="4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8"/>
      <c r="B702" s="4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8"/>
      <c r="B703" s="4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8"/>
      <c r="B704" s="4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8"/>
      <c r="B705" s="4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8"/>
      <c r="B706" s="4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8"/>
      <c r="B707" s="4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8"/>
      <c r="B708" s="4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8"/>
      <c r="B709" s="4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8"/>
      <c r="B710" s="4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8"/>
      <c r="B711" s="4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8"/>
      <c r="B712" s="4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8"/>
      <c r="B713" s="4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8"/>
      <c r="B714" s="4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8"/>
      <c r="B715" s="4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8"/>
      <c r="B716" s="4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8"/>
      <c r="B717" s="4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8"/>
      <c r="B718" s="4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8"/>
      <c r="B719" s="4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8"/>
      <c r="B720" s="4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8"/>
      <c r="B721" s="4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8"/>
      <c r="B722" s="4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8"/>
      <c r="B723" s="4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8"/>
      <c r="B724" s="4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8"/>
      <c r="B725" s="4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8"/>
      <c r="B726" s="4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8"/>
      <c r="B727" s="4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8"/>
      <c r="B728" s="4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8"/>
      <c r="B729" s="4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8"/>
      <c r="B730" s="4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8"/>
      <c r="B731" s="4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8"/>
      <c r="B732" s="4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8"/>
      <c r="B733" s="4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8"/>
      <c r="B734" s="4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8"/>
      <c r="B735" s="4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8"/>
      <c r="B736" s="4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8"/>
      <c r="B737" s="4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8"/>
      <c r="B738" s="4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8"/>
      <c r="B739" s="4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8"/>
      <c r="B740" s="4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8"/>
      <c r="B741" s="4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8"/>
      <c r="B742" s="4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8"/>
      <c r="B743" s="4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8"/>
      <c r="B744" s="4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8"/>
      <c r="B745" s="4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8"/>
      <c r="B746" s="4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8"/>
      <c r="B747" s="4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8"/>
      <c r="B748" s="4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8"/>
      <c r="B749" s="4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8"/>
      <c r="B750" s="4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8"/>
      <c r="B751" s="4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8"/>
      <c r="B752" s="4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8"/>
      <c r="B753" s="4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8"/>
      <c r="B754" s="4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8"/>
      <c r="B755" s="4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8"/>
      <c r="B756" s="4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8"/>
      <c r="B757" s="4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8"/>
      <c r="B758" s="4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8"/>
      <c r="B759" s="4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8"/>
      <c r="B760" s="4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8"/>
      <c r="B761" s="4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8"/>
      <c r="B762" s="4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8"/>
      <c r="B763" s="4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8"/>
      <c r="B764" s="4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8"/>
      <c r="B765" s="4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8"/>
      <c r="B766" s="4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8"/>
      <c r="B767" s="4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8"/>
      <c r="B768" s="4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8"/>
      <c r="B769" s="4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8"/>
      <c r="B770" s="4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8"/>
      <c r="B771" s="4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8"/>
      <c r="B772" s="4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8"/>
      <c r="B773" s="4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8"/>
      <c r="B774" s="4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8"/>
      <c r="B775" s="4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8"/>
      <c r="B776" s="4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8"/>
      <c r="B777" s="4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8"/>
      <c r="B778" s="4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8"/>
      <c r="B779" s="4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8"/>
      <c r="B780" s="4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8"/>
      <c r="B781" s="4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8"/>
      <c r="B782" s="4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8"/>
      <c r="B783" s="4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8"/>
      <c r="B784" s="4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8"/>
      <c r="B785" s="4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8"/>
      <c r="B786" s="4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8"/>
      <c r="B787" s="4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8"/>
      <c r="B788" s="4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8"/>
      <c r="B789" s="4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8"/>
      <c r="B790" s="4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8"/>
      <c r="B791" s="4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8"/>
      <c r="B792" s="4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8"/>
      <c r="B793" s="4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8"/>
      <c r="B794" s="4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8"/>
      <c r="B795" s="4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8"/>
      <c r="B796" s="4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8"/>
      <c r="B797" s="4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8"/>
      <c r="B798" s="4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8"/>
      <c r="B799" s="4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8"/>
      <c r="B800" s="4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8"/>
      <c r="B801" s="4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8"/>
      <c r="B802" s="4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8"/>
      <c r="B803" s="4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8"/>
      <c r="B804" s="4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8"/>
      <c r="B805" s="4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8"/>
      <c r="B806" s="4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8"/>
      <c r="B807" s="4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8"/>
      <c r="B808" s="4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8"/>
      <c r="B809" s="4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8"/>
      <c r="B810" s="4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8"/>
      <c r="B811" s="4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8"/>
      <c r="B812" s="4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8"/>
      <c r="B813" s="4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8"/>
      <c r="B814" s="4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8"/>
      <c r="B815" s="4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8"/>
      <c r="B816" s="4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8"/>
      <c r="B817" s="4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8"/>
      <c r="B818" s="4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8"/>
      <c r="B819" s="4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8"/>
      <c r="B820" s="4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8"/>
      <c r="B821" s="4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8"/>
      <c r="B822" s="4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8"/>
      <c r="B823" s="4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8"/>
      <c r="B824" s="4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8"/>
      <c r="B825" s="4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8"/>
      <c r="B826" s="4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8"/>
      <c r="B827" s="4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8"/>
      <c r="B828" s="4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8"/>
      <c r="B829" s="4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8"/>
      <c r="B830" s="4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8"/>
      <c r="B831" s="4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8"/>
      <c r="B832" s="4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8"/>
      <c r="B833" s="4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8"/>
      <c r="B834" s="4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8"/>
      <c r="B835" s="4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8"/>
      <c r="B836" s="4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8"/>
      <c r="B837" s="4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8"/>
      <c r="B838" s="4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8"/>
      <c r="B839" s="4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8"/>
      <c r="B840" s="4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8"/>
      <c r="B841" s="4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8"/>
      <c r="B842" s="4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8"/>
      <c r="B843" s="4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8"/>
      <c r="B844" s="4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8"/>
      <c r="B845" s="4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8"/>
      <c r="B846" s="4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8"/>
      <c r="B847" s="4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8"/>
      <c r="B848" s="4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8"/>
      <c r="B849" s="4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8"/>
      <c r="B850" s="4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8"/>
      <c r="B851" s="4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8"/>
      <c r="B852" s="4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8"/>
      <c r="B853" s="4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8"/>
      <c r="B854" s="4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8"/>
      <c r="B855" s="4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8"/>
      <c r="B856" s="4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8"/>
      <c r="B857" s="4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8"/>
      <c r="B858" s="4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8"/>
      <c r="B859" s="4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8"/>
      <c r="B860" s="4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8"/>
      <c r="B861" s="4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8"/>
      <c r="B862" s="4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8"/>
      <c r="B863" s="4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8"/>
      <c r="B864" s="4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8"/>
      <c r="B865" s="4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8"/>
      <c r="B866" s="4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8"/>
      <c r="B867" s="4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8"/>
      <c r="B868" s="4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8"/>
      <c r="B869" s="4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8"/>
      <c r="B870" s="4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8"/>
      <c r="B871" s="4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8"/>
      <c r="B872" s="4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8"/>
      <c r="B873" s="4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8"/>
      <c r="B874" s="4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8"/>
      <c r="B875" s="4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8"/>
      <c r="B876" s="4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8"/>
      <c r="B877" s="4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8"/>
      <c r="B878" s="4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8"/>
      <c r="B879" s="4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8"/>
      <c r="B880" s="4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8"/>
      <c r="B881" s="4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8"/>
      <c r="B882" s="4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8"/>
      <c r="B883" s="4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8"/>
      <c r="B884" s="4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8"/>
      <c r="B885" s="4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8"/>
      <c r="B886" s="4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8"/>
      <c r="B887" s="4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8"/>
      <c r="B888" s="4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8"/>
      <c r="B889" s="4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8"/>
      <c r="B890" s="4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8"/>
      <c r="B891" s="4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8"/>
      <c r="B892" s="4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8"/>
      <c r="B893" s="4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8"/>
      <c r="B894" s="4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8"/>
      <c r="B895" s="4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8"/>
      <c r="B896" s="4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8"/>
      <c r="B897" s="4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8"/>
      <c r="B898" s="4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8"/>
      <c r="B899" s="4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8"/>
      <c r="B900" s="4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8"/>
      <c r="B901" s="4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8"/>
      <c r="B902" s="4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8"/>
      <c r="B903" s="4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8"/>
      <c r="B904" s="4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8"/>
      <c r="B905" s="4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8"/>
      <c r="B906" s="4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8"/>
      <c r="B907" s="4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8"/>
      <c r="B908" s="4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8"/>
      <c r="B909" s="4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8"/>
      <c r="B910" s="4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8"/>
      <c r="B911" s="4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8"/>
      <c r="B912" s="4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8"/>
      <c r="B913" s="4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8"/>
      <c r="B914" s="4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8"/>
      <c r="B915" s="4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8"/>
      <c r="B916" s="4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8"/>
      <c r="B917" s="4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8"/>
      <c r="B918" s="4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8"/>
      <c r="B919" s="4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8"/>
      <c r="B920" s="4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8"/>
      <c r="B921" s="4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8"/>
      <c r="B922" s="4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8"/>
      <c r="B923" s="4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8"/>
      <c r="B924" s="4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8"/>
      <c r="B925" s="4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8"/>
      <c r="B926" s="4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8"/>
      <c r="B927" s="4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8"/>
      <c r="B928" s="4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8"/>
      <c r="B929" s="4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8"/>
      <c r="B930" s="4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8"/>
      <c r="B931" s="4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8"/>
      <c r="B932" s="4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8"/>
      <c r="B933" s="4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8"/>
      <c r="B934" s="4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8"/>
      <c r="B935" s="4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8"/>
      <c r="B936" s="4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8"/>
      <c r="B937" s="4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8"/>
      <c r="B938" s="4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8"/>
      <c r="B939" s="4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8"/>
      <c r="B940" s="4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8"/>
      <c r="B941" s="4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8"/>
      <c r="B942" s="4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8"/>
      <c r="B943" s="4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8"/>
      <c r="B944" s="4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8"/>
      <c r="B945" s="4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8"/>
      <c r="B946" s="4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8"/>
      <c r="B947" s="4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8"/>
      <c r="B948" s="4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8"/>
      <c r="B949" s="4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8"/>
      <c r="B950" s="4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8"/>
      <c r="B951" s="4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8"/>
      <c r="B952" s="4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8"/>
      <c r="B953" s="4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8"/>
      <c r="B954" s="4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8"/>
      <c r="B955" s="4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8"/>
      <c r="B956" s="4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8"/>
      <c r="B957" s="4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8"/>
      <c r="B958" s="4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8"/>
      <c r="B959" s="4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8"/>
      <c r="B960" s="4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8"/>
      <c r="B961" s="4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8"/>
      <c r="B962" s="4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8"/>
      <c r="B963" s="4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8"/>
      <c r="B964" s="4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8"/>
      <c r="B965" s="4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8"/>
      <c r="B966" s="4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8"/>
      <c r="B967" s="4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8"/>
      <c r="B968" s="4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8"/>
      <c r="B969" s="4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8"/>
      <c r="B970" s="4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8"/>
      <c r="B971" s="4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8"/>
      <c r="B972" s="4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8"/>
      <c r="B973" s="4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8"/>
      <c r="B974" s="4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8"/>
      <c r="B975" s="4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8"/>
      <c r="B976" s="4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8"/>
      <c r="B977" s="4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8"/>
      <c r="B978" s="4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8"/>
      <c r="B979" s="4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8"/>
      <c r="B980" s="4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8"/>
      <c r="B981" s="4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8"/>
      <c r="B982" s="4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8"/>
      <c r="B983" s="4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8"/>
      <c r="B984" s="4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8"/>
      <c r="B985" s="4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8"/>
      <c r="B986" s="4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8"/>
      <c r="B987" s="4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8"/>
      <c r="B988" s="4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8"/>
      <c r="B989" s="4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8"/>
      <c r="B990" s="4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8"/>
      <c r="B991" s="4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8"/>
      <c r="B992" s="4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8"/>
      <c r="B993" s="4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8"/>
      <c r="B994" s="4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8"/>
      <c r="B995" s="4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8"/>
      <c r="B996" s="4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8"/>
      <c r="B997" s="4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8"/>
      <c r="B998" s="4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8"/>
      <c r="B999" s="4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8"/>
      <c r="B1000" s="4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8"/>
      <c r="B1001" s="4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5">
      <c r="A1002" s="8"/>
      <c r="B1002" s="4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5">
      <c r="A1003" s="8"/>
      <c r="B1003" s="4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5">
      <c r="A1004" s="8"/>
      <c r="B1004" s="4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customHeight="1" x14ac:dyDescent="0.25">
      <c r="A1005" s="8"/>
      <c r="B1005" s="4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customHeight="1" x14ac:dyDescent="0.25">
      <c r="A1006" s="8"/>
      <c r="B1006" s="4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customHeight="1" x14ac:dyDescent="0.25">
      <c r="A1007" s="8"/>
      <c r="B1007" s="4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1">
    <mergeCell ref="A1:B4"/>
  </mergeCells>
  <pageMargins left="0.75" right="0.75" top="0.26" bottom="0.17" header="0" footer="0"/>
  <pageSetup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cb29da-b1eb-44bf-b508-fe424c7e23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FB327084FAE488622EAA48C5D801E" ma:contentTypeVersion="11" ma:contentTypeDescription="Create a new document." ma:contentTypeScope="" ma:versionID="367aab6c761450fbda27c92e833bc181">
  <xsd:schema xmlns:xsd="http://www.w3.org/2001/XMLSchema" xmlns:xs="http://www.w3.org/2001/XMLSchema" xmlns:p="http://schemas.microsoft.com/office/2006/metadata/properties" xmlns:ns3="88cb29da-b1eb-44bf-b508-fe424c7e23e9" xmlns:ns4="e0001da0-3c41-4908-8b6b-99401d6e6e43" targetNamespace="http://schemas.microsoft.com/office/2006/metadata/properties" ma:root="true" ma:fieldsID="ec06a9eb730ddb6e17d6917f6b32888f" ns3:_="" ns4:_="">
    <xsd:import namespace="88cb29da-b1eb-44bf-b508-fe424c7e23e9"/>
    <xsd:import namespace="e0001da0-3c41-4908-8b6b-99401d6e6e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b29da-b1eb-44bf-b508-fe424c7e23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01da0-3c41-4908-8b6b-99401d6e6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FA0B2-BBF8-4651-B9E8-E5ABA24A62BB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e0001da0-3c41-4908-8b6b-99401d6e6e43"/>
    <ds:schemaRef ds:uri="88cb29da-b1eb-44bf-b508-fe424c7e23e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5E48A2-7F6F-4139-A423-640596F0C7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0560D-AFC7-4CFA-BCD2-699459C35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cb29da-b1eb-44bf-b508-fe424c7e23e9"/>
    <ds:schemaRef ds:uri="e0001da0-3c41-4908-8b6b-99401d6e6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overhead calculator</vt:lpstr>
      <vt:lpstr>'overhead calculator'!TABLE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Wierman</dc:creator>
  <cp:lastModifiedBy>Tom Wierman</cp:lastModifiedBy>
  <cp:lastPrinted>2022-10-11T22:05:48Z</cp:lastPrinted>
  <dcterms:created xsi:type="dcterms:W3CDTF">2022-10-11T23:08:19Z</dcterms:created>
  <dcterms:modified xsi:type="dcterms:W3CDTF">2026-05-05T00:40:07Z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0x01010033BFB327084FAE488622EAA48C5D801E</vt:lpwstr>
  </property>
</Properties>
</file>